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umail-my.sharepoint.com/personal/cjo14303_adm_suffolk_edu/Documents/"/>
    </mc:Choice>
  </mc:AlternateContent>
  <xr:revisionPtr revIDLastSave="3" documentId="8_{8921A8B5-6091-4BCC-88FD-3AFF3AF82D43}" xr6:coauthVersionLast="47" xr6:coauthVersionMax="47" xr10:uidLastSave="{75EDF7DB-C362-41F6-864F-2ED292F07708}"/>
  <bookViews>
    <workbookView xWindow="-120" yWindow="-120" windowWidth="29040" windowHeight="15720" xr2:uid="{ACB2A8ED-F142-4CB2-B414-B9F6DCC0BA46}"/>
  </bookViews>
  <sheets>
    <sheet name="MPA Career Outcome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" l="1"/>
  <c r="R17" i="2"/>
  <c r="P17" i="2"/>
  <c r="N17" i="2"/>
  <c r="L17" i="2"/>
  <c r="J17" i="2"/>
  <c r="H17" i="2"/>
  <c r="F17" i="2"/>
  <c r="D54" i="2"/>
  <c r="D53" i="2"/>
  <c r="D52" i="2"/>
  <c r="D51" i="2"/>
  <c r="D50" i="2"/>
  <c r="D49" i="2"/>
  <c r="D48" i="2"/>
  <c r="D47" i="2"/>
  <c r="D46" i="2"/>
  <c r="D45" i="2"/>
  <c r="D44" i="2"/>
  <c r="D38" i="2"/>
  <c r="D36" i="2"/>
  <c r="D22" i="2"/>
  <c r="D21" i="2"/>
  <c r="C12" i="2"/>
  <c r="D6" i="2"/>
  <c r="D5" i="2"/>
  <c r="C3" i="2"/>
  <c r="D17" i="2" s="1"/>
  <c r="F30" i="2"/>
  <c r="F29" i="2"/>
  <c r="F28" i="2"/>
  <c r="F27" i="2"/>
  <c r="F26" i="2"/>
  <c r="E12" i="2"/>
  <c r="T27" i="2"/>
  <c r="T28" i="2"/>
  <c r="T29" i="2"/>
  <c r="T30" i="2"/>
  <c r="R27" i="2"/>
  <c r="R28" i="2"/>
  <c r="R29" i="2"/>
  <c r="R30" i="2"/>
  <c r="P27" i="2"/>
  <c r="P28" i="2"/>
  <c r="P29" i="2"/>
  <c r="P30" i="2"/>
  <c r="N27" i="2"/>
  <c r="N28" i="2"/>
  <c r="N29" i="2"/>
  <c r="N30" i="2"/>
  <c r="L27" i="2"/>
  <c r="L28" i="2"/>
  <c r="L29" i="2"/>
  <c r="L30" i="2"/>
  <c r="J27" i="2"/>
  <c r="J28" i="2"/>
  <c r="J29" i="2"/>
  <c r="J30" i="2"/>
  <c r="H27" i="2"/>
  <c r="H28" i="2"/>
  <c r="H29" i="2"/>
  <c r="H30" i="2"/>
  <c r="T26" i="2"/>
  <c r="R26" i="2"/>
  <c r="P26" i="2"/>
  <c r="N26" i="2"/>
  <c r="L26" i="2"/>
  <c r="J26" i="2"/>
  <c r="H26" i="2"/>
  <c r="D9" i="2" l="1"/>
  <c r="D7" i="2"/>
  <c r="D4" i="2"/>
  <c r="D28" i="2"/>
  <c r="D27" i="2"/>
  <c r="D29" i="2"/>
  <c r="D30" i="2"/>
  <c r="D26" i="2"/>
  <c r="S12" i="2"/>
  <c r="Q12" i="2"/>
  <c r="O12" i="2"/>
  <c r="M12" i="2"/>
  <c r="K12" i="2"/>
  <c r="I12" i="2"/>
  <c r="G12" i="2"/>
</calcChain>
</file>

<file path=xl/sharedStrings.xml><?xml version="1.0" encoding="utf-8"?>
<sst xmlns="http://schemas.openxmlformats.org/spreadsheetml/2006/main" count="86" uniqueCount="49">
  <si>
    <t>Health Sciences, Healthcare &amp; other Health Professions</t>
  </si>
  <si>
    <t>Higher Education</t>
  </si>
  <si>
    <t>Law, Public Safety, Corrections &amp; Security</t>
  </si>
  <si>
    <t>Nonprofit</t>
  </si>
  <si>
    <t>Other</t>
  </si>
  <si>
    <t>Total Graduates</t>
  </si>
  <si>
    <t>2021-22</t>
  </si>
  <si>
    <t>2020-21</t>
  </si>
  <si>
    <t>2019-20</t>
  </si>
  <si>
    <t>2018-19</t>
  </si>
  <si>
    <t>2017-18</t>
  </si>
  <si>
    <t>Prior to or while enrolled at Suffolk</t>
  </si>
  <si>
    <t>Upon graduation</t>
  </si>
  <si>
    <t>Within 3 months after graduation</t>
  </si>
  <si>
    <t>Within 6 months after graduation</t>
  </si>
  <si>
    <t>Over 6 months after graduation</t>
  </si>
  <si>
    <t>2022-23</t>
  </si>
  <si>
    <t>2023-24</t>
  </si>
  <si>
    <t>Federal Government</t>
  </si>
  <si>
    <t>State Government</t>
  </si>
  <si>
    <t>Municipal Government</t>
  </si>
  <si>
    <t>Independent Government Authorities</t>
  </si>
  <si>
    <t>Regional Planning Agency</t>
  </si>
  <si>
    <t>K-12 Education</t>
  </si>
  <si>
    <t>2016-17</t>
  </si>
  <si>
    <t>MPA Career Outcomes</t>
  </si>
  <si>
    <t>Full-Time</t>
  </si>
  <si>
    <t>Part-Time</t>
  </si>
  <si>
    <t>Percentages are out of Total Employed</t>
  </si>
  <si>
    <t>Total Employed</t>
  </si>
  <si>
    <t>Total Continuing Education</t>
  </si>
  <si>
    <t>Total Seeking Opportunities</t>
  </si>
  <si>
    <t>Total Not Seeking</t>
  </si>
  <si>
    <t>Time Taken to Acquire Employment</t>
  </si>
  <si>
    <t>Employment by Sector</t>
  </si>
  <si>
    <t>Employment is related to field of study</t>
  </si>
  <si>
    <t>Total Field of Study Responses</t>
  </si>
  <si>
    <t>Employment is related to career goals</t>
  </si>
  <si>
    <t>-</t>
  </si>
  <si>
    <t>Total Career Goals Responses</t>
  </si>
  <si>
    <t>Relation of Full-Time Employment to Field of Study and Career Goals</t>
  </si>
  <si>
    <t>Percentages are of total available responses to each respective question.</t>
  </si>
  <si>
    <t>Knowledge Rate:</t>
  </si>
  <si>
    <t>Positive Career Outcomes Rate:</t>
  </si>
  <si>
    <t>Full vs Part Time Employment</t>
  </si>
  <si>
    <t>Positive Career Outcomes Rate is defined as the percent of known 'Positive' and 'Negative' results which are 'Positive' (Employed, continuing their education, or engaged in volunteer or military service)
Calculation: [Total Positive/(Total Positive+Total Negative)]</t>
  </si>
  <si>
    <t>2024-25</t>
  </si>
  <si>
    <t>Total Alumni Responses to Outreach (via Surveys, Calls, emails etc)</t>
  </si>
  <si>
    <t>Knowledge Rate is defined as the percent of graduates for whom the institution has reliable and verifiable information regarding graduates' post-graduation statuses from all possible sources (including surveys, emails, phone calls, public web sources, and more).
Calculation: [(Total Positive+Total Negative+Not Seeking)/Total Group]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</si>
</sst>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/>
    <xf numFmtId="0" fontId="0" fillId="2" borderId="1" xfId="0" applyFill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 applyFill="1" applyAlignment="1">
      <alignment horizontal="center"/>
    </xf>
    <xf numFmtId="9" fontId="1" fillId="0" borderId="0" xfId="1" applyFont="1" applyAlignment="1">
      <alignment horizontal="center"/>
    </xf>
    <xf numFmtId="0" fontId="3" fillId="2" borderId="2" xfId="0" applyFont="1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9" fontId="1" fillId="0" borderId="0" xfId="1" applyFont="1" applyFill="1" applyAlignment="1">
      <alignment horizontal="center"/>
    </xf>
    <xf numFmtId="0" fontId="1" fillId="4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1" fillId="0" borderId="2" xfId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uffolk%20Temp\Outcomes\2025\2024-25_Outcomes_InProgress.xlsx" TargetMode="External"/><Relationship Id="rId1" Type="http://schemas.openxmlformats.org/officeDocument/2006/relationships/externalLinkPath" Target="file:///E:\Suffolk%20Temp\Outcomes\2025\2024-25_Outcomes_InProg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Outcomes"/>
      <sheetName val="Survey-US News FT MBA"/>
      <sheetName val="MPA-WebsiteUpdates"/>
      <sheetName val="Status Tracking"/>
      <sheetName val="Outreach List"/>
      <sheetName val="2025 Cohort Grads"/>
      <sheetName val="Validations"/>
      <sheetName val="Report-CAHME"/>
      <sheetName val="Survey-BSQ"/>
      <sheetName val="Source-FDS Embark"/>
      <sheetName val="Source-OPT"/>
      <sheetName val="Source-Data Scrape"/>
      <sheetName val="Source-Exit Survey"/>
      <sheetName val="Source-Clearinghouse"/>
      <sheetName val="Source-SU Data"/>
      <sheetName val="2024-25_Outcomes_InProgr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Suffolk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3284C"/>
      </a:accent1>
      <a:accent2>
        <a:srgbClr val="BC912C"/>
      </a:accent2>
      <a:accent3>
        <a:srgbClr val="64A70B"/>
      </a:accent3>
      <a:accent4>
        <a:srgbClr val="41B6E6"/>
      </a:accent4>
      <a:accent5>
        <a:srgbClr val="F0B323"/>
      </a:accent5>
      <a:accent6>
        <a:srgbClr val="C63663"/>
      </a:accent6>
      <a:hlink>
        <a:srgbClr val="0563C1"/>
      </a:hlink>
      <a:folHlink>
        <a:srgbClr val="51284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CB46-AED2-448F-AAE6-51970E024FB6}">
  <dimension ref="A1:T58"/>
  <sheetViews>
    <sheetView tabSelected="1" workbookViewId="0">
      <selection activeCell="B55" sqref="B55"/>
    </sheetView>
  </sheetViews>
  <sheetFormatPr defaultRowHeight="15" x14ac:dyDescent="0.25"/>
  <cols>
    <col min="2" max="2" width="49.85546875" customWidth="1"/>
    <col min="3" max="3" width="9.140625" style="10"/>
    <col min="4" max="4" width="9.140625" style="13"/>
    <col min="5" max="5" width="8.85546875" style="2"/>
    <col min="6" max="6" width="8.85546875" style="3"/>
    <col min="7" max="7" width="9.140625" style="2"/>
    <col min="8" max="8" width="9.140625" style="3"/>
    <col min="9" max="9" width="9.140625" style="2"/>
    <col min="10" max="10" width="9.140625" style="3"/>
    <col min="11" max="11" width="9.140625" style="2"/>
    <col min="12" max="12" width="9.140625" style="3"/>
    <col min="13" max="13" width="9.140625" style="2"/>
    <col min="14" max="14" width="9.140625" style="3"/>
    <col min="15" max="15" width="9.140625" style="2"/>
    <col min="16" max="16" width="9.140625" style="3"/>
    <col min="17" max="17" width="9.140625" style="2"/>
    <col min="18" max="18" width="9.140625" style="3"/>
    <col min="19" max="19" width="9.140625" style="2"/>
    <col min="20" max="20" width="9.140625" style="3"/>
  </cols>
  <sheetData>
    <row r="1" spans="1:20" x14ac:dyDescent="0.25">
      <c r="B1" s="1"/>
      <c r="C1" s="3"/>
      <c r="D1" s="3"/>
      <c r="E1" s="3"/>
      <c r="G1" s="3"/>
      <c r="I1" s="3"/>
      <c r="K1" s="3"/>
      <c r="M1" s="3"/>
      <c r="O1" s="3"/>
      <c r="Q1" s="3"/>
      <c r="S1" s="3"/>
    </row>
    <row r="2" spans="1:20" x14ac:dyDescent="0.25">
      <c r="B2" s="14" t="s">
        <v>25</v>
      </c>
      <c r="C2" s="28" t="s">
        <v>46</v>
      </c>
      <c r="D2" s="28"/>
      <c r="E2" s="27" t="s">
        <v>17</v>
      </c>
      <c r="F2" s="27"/>
      <c r="G2" s="27" t="s">
        <v>16</v>
      </c>
      <c r="H2" s="27"/>
      <c r="I2" s="27" t="s">
        <v>6</v>
      </c>
      <c r="J2" s="27"/>
      <c r="K2" s="27" t="s">
        <v>7</v>
      </c>
      <c r="L2" s="27"/>
      <c r="M2" s="27" t="s">
        <v>8</v>
      </c>
      <c r="N2" s="27"/>
      <c r="O2" s="27" t="s">
        <v>9</v>
      </c>
      <c r="P2" s="27"/>
      <c r="Q2" s="27" t="s">
        <v>10</v>
      </c>
      <c r="R2" s="27"/>
      <c r="S2" s="27" t="s">
        <v>24</v>
      </c>
      <c r="T2" s="27"/>
    </row>
    <row r="3" spans="1:20" x14ac:dyDescent="0.25">
      <c r="B3" s="20" t="s">
        <v>5</v>
      </c>
      <c r="C3" s="31">
        <f>COUNTIF([1]!Outcomes[Degree(s)],"*MPA*")</f>
        <v>36</v>
      </c>
      <c r="D3" s="31"/>
      <c r="E3" s="29">
        <v>48</v>
      </c>
      <c r="F3" s="29"/>
      <c r="G3" s="29">
        <v>56</v>
      </c>
      <c r="H3" s="29"/>
      <c r="I3" s="29">
        <v>34</v>
      </c>
      <c r="J3" s="29"/>
      <c r="K3" s="29">
        <v>39</v>
      </c>
      <c r="L3" s="29"/>
      <c r="M3" s="29">
        <v>40</v>
      </c>
      <c r="N3" s="29"/>
      <c r="O3" s="29">
        <v>60</v>
      </c>
      <c r="P3" s="29"/>
      <c r="Q3" s="29">
        <v>46</v>
      </c>
      <c r="R3" s="29"/>
      <c r="S3" s="29">
        <v>55</v>
      </c>
      <c r="T3" s="29"/>
    </row>
    <row r="4" spans="1:20" x14ac:dyDescent="0.25">
      <c r="B4" s="15" t="s">
        <v>29</v>
      </c>
      <c r="C4" s="7">
        <v>34</v>
      </c>
      <c r="D4" s="8">
        <f>C4/SUM(C$4:C$6)</f>
        <v>0.97142857142857142</v>
      </c>
      <c r="E4" s="16">
        <v>45</v>
      </c>
      <c r="F4" s="17">
        <v>0.97826086956521741</v>
      </c>
      <c r="G4" s="16">
        <v>54</v>
      </c>
      <c r="H4" s="17">
        <v>0.98181818181818181</v>
      </c>
      <c r="I4" s="16">
        <v>33</v>
      </c>
      <c r="J4" s="17">
        <v>1</v>
      </c>
      <c r="K4" s="16">
        <v>32</v>
      </c>
      <c r="L4" s="17">
        <v>0.94117647058823528</v>
      </c>
      <c r="M4" s="16">
        <v>31</v>
      </c>
      <c r="N4" s="17">
        <v>0.93939393939393945</v>
      </c>
      <c r="O4" s="16">
        <v>42</v>
      </c>
      <c r="P4" s="17">
        <v>0.95454545454545459</v>
      </c>
      <c r="Q4" s="16">
        <v>29</v>
      </c>
      <c r="R4" s="17">
        <v>0.93548387096774188</v>
      </c>
      <c r="S4" s="16">
        <v>44</v>
      </c>
      <c r="T4" s="17">
        <v>0.91666666666666663</v>
      </c>
    </row>
    <row r="5" spans="1:20" x14ac:dyDescent="0.25">
      <c r="B5" s="15" t="s">
        <v>30</v>
      </c>
      <c r="C5" s="7">
        <v>0</v>
      </c>
      <c r="D5" s="8">
        <f t="shared" ref="D5:D6" si="0">C5/SUM(C$4:C$6)</f>
        <v>0</v>
      </c>
      <c r="E5" s="16">
        <v>0</v>
      </c>
      <c r="F5" s="17">
        <v>0</v>
      </c>
      <c r="G5" s="16">
        <v>1</v>
      </c>
      <c r="H5" s="17">
        <v>1.8181818181818181E-2</v>
      </c>
      <c r="I5" s="16">
        <v>0</v>
      </c>
      <c r="J5" s="17">
        <v>0</v>
      </c>
      <c r="K5" s="16">
        <v>0</v>
      </c>
      <c r="L5" s="17">
        <v>0</v>
      </c>
      <c r="M5" s="16">
        <v>1</v>
      </c>
      <c r="N5" s="17">
        <v>3.0303030303030304E-2</v>
      </c>
      <c r="O5" s="16">
        <v>1</v>
      </c>
      <c r="P5" s="17">
        <v>2.2727272727272728E-2</v>
      </c>
      <c r="Q5" s="16">
        <v>1</v>
      </c>
      <c r="R5" s="17">
        <v>3.2258064516129031E-2</v>
      </c>
      <c r="S5" s="16">
        <v>3</v>
      </c>
      <c r="T5" s="17">
        <v>6.25E-2</v>
      </c>
    </row>
    <row r="6" spans="1:20" x14ac:dyDescent="0.25">
      <c r="B6" s="15" t="s">
        <v>31</v>
      </c>
      <c r="C6" s="7">
        <v>1</v>
      </c>
      <c r="D6" s="8">
        <f t="shared" si="0"/>
        <v>2.8571428571428571E-2</v>
      </c>
      <c r="E6" s="16">
        <v>1</v>
      </c>
      <c r="F6" s="17">
        <v>2.1739130434782608E-2</v>
      </c>
      <c r="G6" s="16">
        <v>0</v>
      </c>
      <c r="H6" s="17">
        <v>0</v>
      </c>
      <c r="I6" s="16">
        <v>0</v>
      </c>
      <c r="J6" s="17">
        <v>0</v>
      </c>
      <c r="K6" s="16">
        <v>2</v>
      </c>
      <c r="L6" s="17">
        <v>5.8823529411764705E-2</v>
      </c>
      <c r="M6" s="16">
        <v>1</v>
      </c>
      <c r="N6" s="17">
        <v>3.0303030303030304E-2</v>
      </c>
      <c r="O6" s="16">
        <v>1</v>
      </c>
      <c r="P6" s="17">
        <v>2.2727272727272728E-2</v>
      </c>
      <c r="Q6" s="16">
        <v>1</v>
      </c>
      <c r="R6" s="17">
        <v>3.2258064516129031E-2</v>
      </c>
      <c r="S6" s="16">
        <v>1</v>
      </c>
      <c r="T6" s="17">
        <v>2.0833333333333332E-2</v>
      </c>
    </row>
    <row r="7" spans="1:20" x14ac:dyDescent="0.25">
      <c r="B7" s="15" t="s">
        <v>32</v>
      </c>
      <c r="C7" s="7">
        <v>0</v>
      </c>
      <c r="D7" s="8">
        <f>C7/C$3</f>
        <v>0</v>
      </c>
      <c r="E7" s="16">
        <v>1</v>
      </c>
      <c r="F7" s="17">
        <v>2.0833333333333332E-2</v>
      </c>
      <c r="G7" s="16">
        <v>0</v>
      </c>
      <c r="H7" s="17">
        <v>0</v>
      </c>
      <c r="I7" s="16">
        <v>0</v>
      </c>
      <c r="J7" s="17">
        <v>0</v>
      </c>
      <c r="K7" s="16">
        <v>0</v>
      </c>
      <c r="L7" s="17">
        <v>0</v>
      </c>
      <c r="M7" s="16">
        <v>0</v>
      </c>
      <c r="N7" s="17">
        <v>0</v>
      </c>
      <c r="O7" s="16">
        <v>0</v>
      </c>
      <c r="P7" s="17">
        <v>0</v>
      </c>
      <c r="Q7" s="16">
        <v>1</v>
      </c>
      <c r="R7" s="17">
        <v>2.1739130434782608E-2</v>
      </c>
      <c r="S7" s="16">
        <v>0</v>
      </c>
      <c r="T7" s="17">
        <v>0</v>
      </c>
    </row>
    <row r="9" spans="1:20" x14ac:dyDescent="0.25">
      <c r="B9" s="14" t="s">
        <v>42</v>
      </c>
      <c r="C9" s="7">
        <v>35</v>
      </c>
      <c r="D9" s="8">
        <f>C9/C$3</f>
        <v>0.97222222222222221</v>
      </c>
      <c r="E9" s="16">
        <v>47</v>
      </c>
      <c r="F9" s="17">
        <v>0.97916666666666663</v>
      </c>
      <c r="G9" s="16">
        <v>55</v>
      </c>
      <c r="H9" s="17">
        <v>0.9821428571428571</v>
      </c>
      <c r="I9" s="16">
        <v>33</v>
      </c>
      <c r="J9" s="17">
        <v>0.97058823529411764</v>
      </c>
      <c r="K9" s="16">
        <v>34</v>
      </c>
      <c r="L9" s="17">
        <v>0.87179487179487181</v>
      </c>
      <c r="M9" s="16">
        <v>33</v>
      </c>
      <c r="N9" s="17">
        <v>0.82499999999999996</v>
      </c>
      <c r="O9" s="16">
        <v>44</v>
      </c>
      <c r="P9" s="17">
        <v>0.73333333333333328</v>
      </c>
      <c r="Q9" s="16">
        <v>32</v>
      </c>
      <c r="R9" s="17">
        <v>0.69565217391304346</v>
      </c>
      <c r="S9" s="16">
        <v>48</v>
      </c>
      <c r="T9" s="17">
        <v>0.87272727272727268</v>
      </c>
    </row>
    <row r="10" spans="1:20" x14ac:dyDescent="0.25">
      <c r="A10" s="11"/>
      <c r="B10" s="33" t="s">
        <v>48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x14ac:dyDescent="0.25">
      <c r="A11" s="1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5">
      <c r="B12" s="14" t="s">
        <v>43</v>
      </c>
      <c r="C12" s="32">
        <f>SUM(C$4:C$5)/SUM(C$4:C$6)</f>
        <v>0.97142857142857142</v>
      </c>
      <c r="D12" s="32"/>
      <c r="E12" s="30">
        <f>SUM(E$4:E$5)/SUM(E$4:E$6)</f>
        <v>0.97826086956521741</v>
      </c>
      <c r="F12" s="30"/>
      <c r="G12" s="30">
        <f>SUM(G$4:G$5)/SUM(G$4:G$6)</f>
        <v>1</v>
      </c>
      <c r="H12" s="30"/>
      <c r="I12" s="30">
        <f>SUM(I$4:I$5)/SUM(I$4:I$6)</f>
        <v>1</v>
      </c>
      <c r="J12" s="30"/>
      <c r="K12" s="30">
        <f>SUM(K$4:K$5)/SUM(K$4:K$6)</f>
        <v>0.94117647058823528</v>
      </c>
      <c r="L12" s="30"/>
      <c r="M12" s="30">
        <f>SUM(M$4:M$5)/SUM(M$4:M$6)</f>
        <v>0.96969696969696972</v>
      </c>
      <c r="N12" s="30"/>
      <c r="O12" s="30">
        <f>SUM(O$4:O$5)/SUM(O$4:O$6)</f>
        <v>0.97727272727272729</v>
      </c>
      <c r="P12" s="30"/>
      <c r="Q12" s="30">
        <f>SUM(Q$4:Q$5)/SUM(Q$4:Q$6)</f>
        <v>0.967741935483871</v>
      </c>
      <c r="R12" s="30"/>
      <c r="S12" s="30">
        <f>SUM(S$4:S$5)/SUM(S$4:S$6)</f>
        <v>0.97916666666666663</v>
      </c>
      <c r="T12" s="30"/>
    </row>
    <row r="13" spans="1:20" x14ac:dyDescent="0.25">
      <c r="B13" s="33" t="s">
        <v>45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7" spans="2:20" ht="30" x14ac:dyDescent="0.25">
      <c r="B17" s="21" t="s">
        <v>47</v>
      </c>
      <c r="C17" s="7">
        <v>23</v>
      </c>
      <c r="D17" s="8">
        <f>C17/C3</f>
        <v>0.63888888888888884</v>
      </c>
      <c r="E17" s="16">
        <v>26</v>
      </c>
      <c r="F17" s="18">
        <f>E17/E3</f>
        <v>0.54166666666666663</v>
      </c>
      <c r="G17" s="16">
        <v>31</v>
      </c>
      <c r="H17" s="18">
        <f>G17/G3</f>
        <v>0.5535714285714286</v>
      </c>
      <c r="I17" s="16">
        <v>13</v>
      </c>
      <c r="J17" s="18">
        <f>I17/I3</f>
        <v>0.38235294117647056</v>
      </c>
      <c r="K17" s="16">
        <v>21</v>
      </c>
      <c r="L17" s="18">
        <f>K17/K3</f>
        <v>0.53846153846153844</v>
      </c>
      <c r="M17" s="16">
        <v>22</v>
      </c>
      <c r="N17" s="18">
        <f>M17/M3</f>
        <v>0.55000000000000004</v>
      </c>
      <c r="O17" s="16">
        <v>37</v>
      </c>
      <c r="P17" s="18">
        <f>O17/O3</f>
        <v>0.6166666666666667</v>
      </c>
      <c r="Q17" s="16">
        <v>26</v>
      </c>
      <c r="R17" s="18">
        <f>Q17/Q3</f>
        <v>0.56521739130434778</v>
      </c>
      <c r="S17" s="16">
        <v>31</v>
      </c>
      <c r="T17" s="18">
        <f>S17/S3</f>
        <v>0.5636363636363636</v>
      </c>
    </row>
    <row r="18" spans="2:20" x14ac:dyDescent="0.25">
      <c r="D18" s="19"/>
      <c r="F18" s="12"/>
      <c r="H18" s="12"/>
      <c r="J18" s="12"/>
      <c r="L18" s="12"/>
      <c r="N18" s="12"/>
      <c r="P18" s="12"/>
      <c r="R18" s="12"/>
      <c r="T18" s="12"/>
    </row>
    <row r="19" spans="2:20" x14ac:dyDescent="0.25">
      <c r="D19" s="19"/>
      <c r="F19" s="12"/>
      <c r="H19" s="12"/>
      <c r="J19" s="12"/>
      <c r="L19" s="12"/>
      <c r="N19" s="12"/>
      <c r="P19" s="12"/>
      <c r="R19" s="12"/>
      <c r="T19" s="12"/>
    </row>
    <row r="20" spans="2:20" x14ac:dyDescent="0.25">
      <c r="B20" s="14" t="s">
        <v>44</v>
      </c>
      <c r="C20" s="28" t="s">
        <v>46</v>
      </c>
      <c r="D20" s="28"/>
      <c r="E20" s="27" t="s">
        <v>17</v>
      </c>
      <c r="F20" s="27"/>
      <c r="G20" s="27" t="s">
        <v>16</v>
      </c>
      <c r="H20" s="27"/>
      <c r="I20" s="27" t="s">
        <v>6</v>
      </c>
      <c r="J20" s="27"/>
      <c r="K20" s="27" t="s">
        <v>7</v>
      </c>
      <c r="L20" s="27"/>
      <c r="M20" s="27" t="s">
        <v>8</v>
      </c>
      <c r="N20" s="27"/>
      <c r="O20" s="27" t="s">
        <v>9</v>
      </c>
      <c r="P20" s="27"/>
      <c r="Q20" s="27" t="s">
        <v>10</v>
      </c>
      <c r="R20" s="27"/>
      <c r="S20" s="27" t="s">
        <v>24</v>
      </c>
      <c r="T20" s="27"/>
    </row>
    <row r="21" spans="2:20" x14ac:dyDescent="0.25">
      <c r="B21" s="15" t="s">
        <v>26</v>
      </c>
      <c r="C21" s="7">
        <v>33</v>
      </c>
      <c r="D21" s="8">
        <f>C21/SUM(C$21:C$22)</f>
        <v>0.97058823529411764</v>
      </c>
      <c r="E21" s="16">
        <v>45</v>
      </c>
      <c r="F21" s="17">
        <v>1</v>
      </c>
      <c r="G21" s="16">
        <v>54</v>
      </c>
      <c r="H21" s="17">
        <v>1</v>
      </c>
      <c r="I21" s="16">
        <v>33</v>
      </c>
      <c r="J21" s="17">
        <v>1</v>
      </c>
      <c r="K21" s="16">
        <v>32</v>
      </c>
      <c r="L21" s="17">
        <v>1</v>
      </c>
      <c r="M21" s="16">
        <v>28</v>
      </c>
      <c r="N21" s="17">
        <v>0.90322580645161288</v>
      </c>
      <c r="O21" s="16">
        <v>42</v>
      </c>
      <c r="P21" s="17">
        <v>1</v>
      </c>
      <c r="Q21" s="16">
        <v>29</v>
      </c>
      <c r="R21" s="17">
        <v>1</v>
      </c>
      <c r="S21" s="16">
        <v>43</v>
      </c>
      <c r="T21" s="17">
        <v>0.97727272727272729</v>
      </c>
    </row>
    <row r="22" spans="2:20" x14ac:dyDescent="0.25">
      <c r="B22" s="15" t="s">
        <v>27</v>
      </c>
      <c r="C22" s="7">
        <v>1</v>
      </c>
      <c r="D22" s="8">
        <f>C22/SUM(C$21:C$22)</f>
        <v>2.9411764705882353E-2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3</v>
      </c>
      <c r="N22" s="17">
        <v>9.6774193548387094E-2</v>
      </c>
      <c r="O22" s="16">
        <v>0</v>
      </c>
      <c r="P22" s="17">
        <v>0</v>
      </c>
      <c r="Q22" s="16">
        <v>0</v>
      </c>
      <c r="R22" s="17">
        <v>0</v>
      </c>
      <c r="S22" s="16">
        <v>1</v>
      </c>
      <c r="T22" s="17">
        <v>2.2727272727272728E-2</v>
      </c>
    </row>
    <row r="23" spans="2:20" x14ac:dyDescent="0.25">
      <c r="B23" s="1"/>
      <c r="C23" s="13"/>
      <c r="E23" s="3"/>
      <c r="G23" s="3"/>
      <c r="I23" s="3"/>
      <c r="K23" s="3"/>
      <c r="M23" s="3"/>
      <c r="O23" s="3"/>
      <c r="Q23" s="3"/>
      <c r="S23" s="3"/>
    </row>
    <row r="25" spans="2:20" x14ac:dyDescent="0.25">
      <c r="B25" s="14" t="s">
        <v>33</v>
      </c>
      <c r="C25" s="28" t="s">
        <v>46</v>
      </c>
      <c r="D25" s="28"/>
      <c r="E25" s="27" t="s">
        <v>17</v>
      </c>
      <c r="F25" s="27"/>
      <c r="G25" s="27" t="s">
        <v>16</v>
      </c>
      <c r="H25" s="27"/>
      <c r="I25" s="27" t="s">
        <v>6</v>
      </c>
      <c r="J25" s="27"/>
      <c r="K25" s="27" t="s">
        <v>7</v>
      </c>
      <c r="L25" s="27"/>
      <c r="M25" s="27" t="s">
        <v>8</v>
      </c>
      <c r="N25" s="27"/>
      <c r="O25" s="27" t="s">
        <v>9</v>
      </c>
      <c r="P25" s="27"/>
      <c r="Q25" s="27" t="s">
        <v>10</v>
      </c>
      <c r="R25" s="27"/>
      <c r="S25" s="27" t="s">
        <v>24</v>
      </c>
      <c r="T25" s="27"/>
    </row>
    <row r="26" spans="2:20" x14ac:dyDescent="0.25">
      <c r="B26" s="15" t="s">
        <v>11</v>
      </c>
      <c r="C26" s="7">
        <v>24</v>
      </c>
      <c r="D26" s="8">
        <f>C26/C$4</f>
        <v>0.70588235294117652</v>
      </c>
      <c r="E26" s="16">
        <v>31</v>
      </c>
      <c r="F26" s="17">
        <f>E26/E$4</f>
        <v>0.68888888888888888</v>
      </c>
      <c r="G26" s="16">
        <v>30</v>
      </c>
      <c r="H26" s="17">
        <f>G26/G$4</f>
        <v>0.55555555555555558</v>
      </c>
      <c r="I26" s="16">
        <v>16</v>
      </c>
      <c r="J26" s="17">
        <f>I26/I$4</f>
        <v>0.48484848484848486</v>
      </c>
      <c r="K26" s="16">
        <v>20</v>
      </c>
      <c r="L26" s="17">
        <f>K26/K$4</f>
        <v>0.625</v>
      </c>
      <c r="M26" s="16">
        <v>18</v>
      </c>
      <c r="N26" s="17">
        <f>M26/M$4</f>
        <v>0.58064516129032262</v>
      </c>
      <c r="O26" s="16">
        <v>18</v>
      </c>
      <c r="P26" s="17">
        <f>O26/O$4</f>
        <v>0.42857142857142855</v>
      </c>
      <c r="Q26" s="16">
        <v>17</v>
      </c>
      <c r="R26" s="17">
        <f>Q26/Q$4</f>
        <v>0.58620689655172409</v>
      </c>
      <c r="S26" s="16">
        <v>27</v>
      </c>
      <c r="T26" s="17">
        <f>S26/S$4</f>
        <v>0.61363636363636365</v>
      </c>
    </row>
    <row r="27" spans="2:20" x14ac:dyDescent="0.25">
      <c r="B27" s="15" t="s">
        <v>12</v>
      </c>
      <c r="C27" s="7">
        <v>5</v>
      </c>
      <c r="D27" s="8">
        <f t="shared" ref="D27:D30" si="1">C27/C$4</f>
        <v>0.14705882352941177</v>
      </c>
      <c r="E27" s="16">
        <v>7</v>
      </c>
      <c r="F27" s="17">
        <f t="shared" ref="F27:F30" si="2">E27/E$4</f>
        <v>0.15555555555555556</v>
      </c>
      <c r="G27" s="16">
        <v>11</v>
      </c>
      <c r="H27" s="17">
        <f t="shared" ref="H27:H30" si="3">G27/G$4</f>
        <v>0.20370370370370369</v>
      </c>
      <c r="I27" s="16">
        <v>4</v>
      </c>
      <c r="J27" s="17">
        <f t="shared" ref="J27:J30" si="4">I27/I$4</f>
        <v>0.12121212121212122</v>
      </c>
      <c r="K27" s="16">
        <v>4</v>
      </c>
      <c r="L27" s="17">
        <f t="shared" ref="L27:L30" si="5">K27/K$4</f>
        <v>0.125</v>
      </c>
      <c r="M27" s="16">
        <v>1</v>
      </c>
      <c r="N27" s="17">
        <f t="shared" ref="N27:N30" si="6">M27/M$4</f>
        <v>3.2258064516129031E-2</v>
      </c>
      <c r="O27" s="16">
        <v>3</v>
      </c>
      <c r="P27" s="17">
        <f t="shared" ref="P27:P30" si="7">O27/O$4</f>
        <v>7.1428571428571425E-2</v>
      </c>
      <c r="Q27" s="16">
        <v>1</v>
      </c>
      <c r="R27" s="17">
        <f t="shared" ref="R27:R30" si="8">Q27/Q$4</f>
        <v>3.4482758620689655E-2</v>
      </c>
      <c r="S27" s="16">
        <v>4</v>
      </c>
      <c r="T27" s="17">
        <f t="shared" ref="T27:T30" si="9">S27/S$4</f>
        <v>9.0909090909090912E-2</v>
      </c>
    </row>
    <row r="28" spans="2:20" x14ac:dyDescent="0.25">
      <c r="B28" s="15" t="s">
        <v>13</v>
      </c>
      <c r="C28" s="7">
        <v>3</v>
      </c>
      <c r="D28" s="8">
        <f t="shared" si="1"/>
        <v>8.8235294117647065E-2</v>
      </c>
      <c r="E28" s="16">
        <v>1</v>
      </c>
      <c r="F28" s="17">
        <f t="shared" si="2"/>
        <v>2.2222222222222223E-2</v>
      </c>
      <c r="G28" s="16">
        <v>2</v>
      </c>
      <c r="H28" s="17">
        <f t="shared" si="3"/>
        <v>3.7037037037037035E-2</v>
      </c>
      <c r="I28" s="16">
        <v>1</v>
      </c>
      <c r="J28" s="17">
        <f t="shared" si="4"/>
        <v>3.0303030303030304E-2</v>
      </c>
      <c r="K28" s="16">
        <v>4</v>
      </c>
      <c r="L28" s="17">
        <f t="shared" si="5"/>
        <v>0.125</v>
      </c>
      <c r="M28" s="16">
        <v>3</v>
      </c>
      <c r="N28" s="17">
        <f t="shared" si="6"/>
        <v>9.6774193548387094E-2</v>
      </c>
      <c r="O28" s="16">
        <v>5</v>
      </c>
      <c r="P28" s="17">
        <f t="shared" si="7"/>
        <v>0.11904761904761904</v>
      </c>
      <c r="Q28" s="16">
        <v>4</v>
      </c>
      <c r="R28" s="17">
        <f t="shared" si="8"/>
        <v>0.13793103448275862</v>
      </c>
      <c r="S28" s="16">
        <v>5</v>
      </c>
      <c r="T28" s="17">
        <f t="shared" si="9"/>
        <v>0.11363636363636363</v>
      </c>
    </row>
    <row r="29" spans="2:20" x14ac:dyDescent="0.25">
      <c r="B29" s="15" t="s">
        <v>14</v>
      </c>
      <c r="C29" s="7">
        <v>2</v>
      </c>
      <c r="D29" s="8">
        <f t="shared" si="1"/>
        <v>5.8823529411764705E-2</v>
      </c>
      <c r="E29" s="16">
        <v>4</v>
      </c>
      <c r="F29" s="17">
        <f t="shared" si="2"/>
        <v>8.8888888888888892E-2</v>
      </c>
      <c r="G29" s="16">
        <v>7</v>
      </c>
      <c r="H29" s="17">
        <f t="shared" si="3"/>
        <v>0.12962962962962962</v>
      </c>
      <c r="I29" s="16">
        <v>7</v>
      </c>
      <c r="J29" s="17">
        <f t="shared" si="4"/>
        <v>0.21212121212121213</v>
      </c>
      <c r="K29" s="16">
        <v>1</v>
      </c>
      <c r="L29" s="17">
        <f t="shared" si="5"/>
        <v>3.125E-2</v>
      </c>
      <c r="M29" s="16">
        <v>6</v>
      </c>
      <c r="N29" s="17">
        <f t="shared" si="6"/>
        <v>0.19354838709677419</v>
      </c>
      <c r="O29" s="16">
        <v>10</v>
      </c>
      <c r="P29" s="17">
        <f t="shared" si="7"/>
        <v>0.23809523809523808</v>
      </c>
      <c r="Q29" s="16">
        <v>4</v>
      </c>
      <c r="R29" s="17">
        <f t="shared" si="8"/>
        <v>0.13793103448275862</v>
      </c>
      <c r="S29" s="16">
        <v>3</v>
      </c>
      <c r="T29" s="17">
        <f t="shared" si="9"/>
        <v>6.8181818181818177E-2</v>
      </c>
    </row>
    <row r="30" spans="2:20" x14ac:dyDescent="0.25">
      <c r="B30" s="15" t="s">
        <v>15</v>
      </c>
      <c r="C30" s="7">
        <v>0</v>
      </c>
      <c r="D30" s="8">
        <f t="shared" si="1"/>
        <v>0</v>
      </c>
      <c r="E30" s="16">
        <v>2</v>
      </c>
      <c r="F30" s="17">
        <f t="shared" si="2"/>
        <v>4.4444444444444446E-2</v>
      </c>
      <c r="G30" s="16">
        <v>4</v>
      </c>
      <c r="H30" s="17">
        <f t="shared" si="3"/>
        <v>7.407407407407407E-2</v>
      </c>
      <c r="I30" s="16">
        <v>5</v>
      </c>
      <c r="J30" s="17">
        <f t="shared" si="4"/>
        <v>0.15151515151515152</v>
      </c>
      <c r="K30" s="16">
        <v>3</v>
      </c>
      <c r="L30" s="17">
        <f t="shared" si="5"/>
        <v>9.375E-2</v>
      </c>
      <c r="M30" s="16">
        <v>3</v>
      </c>
      <c r="N30" s="17">
        <f t="shared" si="6"/>
        <v>9.6774193548387094E-2</v>
      </c>
      <c r="O30" s="16">
        <v>5</v>
      </c>
      <c r="P30" s="17">
        <f t="shared" si="7"/>
        <v>0.11904761904761904</v>
      </c>
      <c r="Q30" s="16">
        <v>0</v>
      </c>
      <c r="R30" s="17">
        <f t="shared" si="8"/>
        <v>0</v>
      </c>
      <c r="S30" s="16">
        <v>5</v>
      </c>
      <c r="T30" s="17">
        <f t="shared" si="9"/>
        <v>0.11363636363636363</v>
      </c>
    </row>
    <row r="31" spans="2:20" x14ac:dyDescent="0.25">
      <c r="B31" s="4" t="s">
        <v>28</v>
      </c>
    </row>
    <row r="34" spans="2:20" x14ac:dyDescent="0.25">
      <c r="B34" s="1" t="s">
        <v>40</v>
      </c>
    </row>
    <row r="35" spans="2:20" x14ac:dyDescent="0.25">
      <c r="B35" s="5"/>
      <c r="C35" s="23" t="s">
        <v>46</v>
      </c>
      <c r="D35" s="23"/>
      <c r="E35" s="24" t="s">
        <v>17</v>
      </c>
      <c r="F35" s="24"/>
      <c r="G35" s="24" t="s">
        <v>16</v>
      </c>
      <c r="H35" s="24"/>
      <c r="I35" s="24" t="s">
        <v>6</v>
      </c>
      <c r="J35" s="24"/>
      <c r="K35" s="24" t="s">
        <v>7</v>
      </c>
      <c r="L35" s="24"/>
      <c r="M35" s="24" t="s">
        <v>8</v>
      </c>
      <c r="N35" s="24"/>
      <c r="O35" s="24" t="s">
        <v>9</v>
      </c>
      <c r="P35" s="24"/>
      <c r="Q35" s="24" t="s">
        <v>10</v>
      </c>
      <c r="R35" s="24"/>
      <c r="S35" s="24" t="s">
        <v>24</v>
      </c>
      <c r="T35" s="24"/>
    </row>
    <row r="36" spans="2:20" x14ac:dyDescent="0.25">
      <c r="B36" s="6" t="s">
        <v>35</v>
      </c>
      <c r="C36" s="7">
        <v>18</v>
      </c>
      <c r="D36" s="8">
        <f>IFERROR(C36/C37,"-")</f>
        <v>0.8571428571428571</v>
      </c>
      <c r="E36" s="16">
        <v>24</v>
      </c>
      <c r="F36" s="18">
        <v>0.96</v>
      </c>
      <c r="G36" s="16">
        <v>25</v>
      </c>
      <c r="H36" s="18">
        <v>0.92592592592592593</v>
      </c>
      <c r="I36" s="16">
        <v>10</v>
      </c>
      <c r="J36" s="18">
        <v>0.76923076923076927</v>
      </c>
      <c r="K36" s="16">
        <v>17</v>
      </c>
      <c r="L36" s="18">
        <v>0.89473684210526316</v>
      </c>
      <c r="M36" s="16">
        <v>12</v>
      </c>
      <c r="N36" s="18">
        <v>0.8</v>
      </c>
      <c r="O36" s="16">
        <v>25</v>
      </c>
      <c r="P36" s="18">
        <v>0.96153846153846156</v>
      </c>
      <c r="Q36" s="16">
        <v>23</v>
      </c>
      <c r="R36" s="18">
        <v>1</v>
      </c>
      <c r="S36" s="16">
        <v>22</v>
      </c>
      <c r="T36" s="18">
        <v>0.84615384615384615</v>
      </c>
    </row>
    <row r="37" spans="2:20" x14ac:dyDescent="0.25">
      <c r="B37" s="9" t="s">
        <v>36</v>
      </c>
      <c r="C37" s="25">
        <v>21</v>
      </c>
      <c r="D37" s="26"/>
      <c r="E37" s="22">
        <v>25</v>
      </c>
      <c r="F37" s="22"/>
      <c r="G37" s="22">
        <v>27</v>
      </c>
      <c r="H37" s="22"/>
      <c r="I37" s="22">
        <v>13</v>
      </c>
      <c r="J37" s="22"/>
      <c r="K37" s="22">
        <v>19</v>
      </c>
      <c r="L37" s="22"/>
      <c r="M37" s="22">
        <v>15</v>
      </c>
      <c r="N37" s="22"/>
      <c r="O37" s="22">
        <v>26</v>
      </c>
      <c r="P37" s="22"/>
      <c r="Q37" s="22">
        <v>23</v>
      </c>
      <c r="R37" s="22"/>
      <c r="S37" s="22">
        <v>26</v>
      </c>
      <c r="T37" s="22"/>
    </row>
    <row r="38" spans="2:20" x14ac:dyDescent="0.25">
      <c r="B38" s="6" t="s">
        <v>37</v>
      </c>
      <c r="C38" s="7">
        <v>18</v>
      </c>
      <c r="D38" s="8">
        <f>IFERROR(C38/C39,"-")</f>
        <v>0.8571428571428571</v>
      </c>
      <c r="E38" s="16">
        <v>24</v>
      </c>
      <c r="F38" s="18">
        <v>1</v>
      </c>
      <c r="G38" s="16">
        <v>23</v>
      </c>
      <c r="H38" s="18">
        <v>0.88461538461538458</v>
      </c>
      <c r="I38" s="16">
        <v>11</v>
      </c>
      <c r="J38" s="18">
        <v>0.84615384615384615</v>
      </c>
      <c r="K38" s="16">
        <v>16</v>
      </c>
      <c r="L38" s="18">
        <v>0.88888888888888884</v>
      </c>
      <c r="M38" s="16">
        <v>12</v>
      </c>
      <c r="N38" s="18">
        <v>0.8571428571428571</v>
      </c>
      <c r="O38" s="16">
        <v>23</v>
      </c>
      <c r="P38" s="18">
        <v>0.95833333333333337</v>
      </c>
      <c r="Q38" s="16">
        <v>22</v>
      </c>
      <c r="R38" s="18">
        <v>0.95652173913043481</v>
      </c>
      <c r="S38" s="16">
        <v>0</v>
      </c>
      <c r="T38" s="18" t="s">
        <v>38</v>
      </c>
    </row>
    <row r="39" spans="2:20" x14ac:dyDescent="0.25">
      <c r="B39" s="9" t="s">
        <v>39</v>
      </c>
      <c r="C39" s="25">
        <v>21</v>
      </c>
      <c r="D39" s="26"/>
      <c r="E39" s="22">
        <v>24</v>
      </c>
      <c r="F39" s="22"/>
      <c r="G39" s="22">
        <v>26</v>
      </c>
      <c r="H39" s="22"/>
      <c r="I39" s="22">
        <v>13</v>
      </c>
      <c r="J39" s="22"/>
      <c r="K39" s="22">
        <v>18</v>
      </c>
      <c r="L39" s="22"/>
      <c r="M39" s="22">
        <v>14</v>
      </c>
      <c r="N39" s="22"/>
      <c r="O39" s="22">
        <v>24</v>
      </c>
      <c r="P39" s="22"/>
      <c r="Q39" s="22">
        <v>23</v>
      </c>
      <c r="R39" s="22"/>
      <c r="S39" s="22">
        <v>0</v>
      </c>
      <c r="T39" s="22"/>
    </row>
    <row r="40" spans="2:20" x14ac:dyDescent="0.25">
      <c r="B40" s="4" t="s">
        <v>41</v>
      </c>
    </row>
    <row r="43" spans="2:20" x14ac:dyDescent="0.25">
      <c r="B43" s="14" t="s">
        <v>34</v>
      </c>
      <c r="C43" s="28" t="s">
        <v>46</v>
      </c>
      <c r="D43" s="28"/>
      <c r="E43" s="27" t="s">
        <v>17</v>
      </c>
      <c r="F43" s="27"/>
      <c r="G43" s="27" t="s">
        <v>16</v>
      </c>
      <c r="H43" s="27"/>
      <c r="I43" s="27" t="s">
        <v>6</v>
      </c>
      <c r="J43" s="27"/>
      <c r="K43" s="27" t="s">
        <v>7</v>
      </c>
      <c r="L43" s="27"/>
      <c r="M43" s="27" t="s">
        <v>8</v>
      </c>
      <c r="N43" s="27"/>
      <c r="O43" s="27" t="s">
        <v>9</v>
      </c>
      <c r="P43" s="27"/>
      <c r="Q43" s="27" t="s">
        <v>10</v>
      </c>
      <c r="R43" s="27"/>
      <c r="S43" s="27" t="s">
        <v>24</v>
      </c>
      <c r="T43" s="27"/>
    </row>
    <row r="44" spans="2:20" x14ac:dyDescent="0.25">
      <c r="B44" s="15" t="s">
        <v>18</v>
      </c>
      <c r="C44" s="7">
        <v>0</v>
      </c>
      <c r="D44" s="8">
        <f>C44/C$4</f>
        <v>0</v>
      </c>
      <c r="E44" s="16">
        <v>0</v>
      </c>
      <c r="F44" s="17">
        <v>0</v>
      </c>
      <c r="G44" s="16">
        <v>1</v>
      </c>
      <c r="H44" s="17">
        <v>1.8518518518518517E-2</v>
      </c>
      <c r="I44" s="16">
        <v>1</v>
      </c>
      <c r="J44" s="17">
        <v>3.0303030303030304E-2</v>
      </c>
      <c r="K44" s="16">
        <v>0</v>
      </c>
      <c r="L44" s="17">
        <v>0</v>
      </c>
      <c r="M44" s="16">
        <v>0</v>
      </c>
      <c r="N44" s="17">
        <v>0</v>
      </c>
      <c r="O44" s="16">
        <v>2</v>
      </c>
      <c r="P44" s="17">
        <v>4.7619047619047616E-2</v>
      </c>
      <c r="Q44" s="16">
        <v>0</v>
      </c>
      <c r="R44" s="17">
        <v>0</v>
      </c>
      <c r="S44" s="16">
        <v>2</v>
      </c>
      <c r="T44" s="17">
        <v>4.5454545454545456E-2</v>
      </c>
    </row>
    <row r="45" spans="2:20" x14ac:dyDescent="0.25">
      <c r="B45" s="15" t="s">
        <v>19</v>
      </c>
      <c r="C45" s="7">
        <v>7</v>
      </c>
      <c r="D45" s="8">
        <f t="shared" ref="D45:D54" si="10">C45/C$4</f>
        <v>0.20588235294117646</v>
      </c>
      <c r="E45" s="16">
        <v>5</v>
      </c>
      <c r="F45" s="17">
        <v>0.1111111111111111</v>
      </c>
      <c r="G45" s="16">
        <v>12</v>
      </c>
      <c r="H45" s="17">
        <v>0.22222222222222221</v>
      </c>
      <c r="I45" s="16">
        <v>7</v>
      </c>
      <c r="J45" s="17">
        <v>0.21212121212121213</v>
      </c>
      <c r="K45" s="16">
        <v>10</v>
      </c>
      <c r="L45" s="17">
        <v>0.3125</v>
      </c>
      <c r="M45" s="16">
        <v>8</v>
      </c>
      <c r="N45" s="17">
        <v>0.25806451612903225</v>
      </c>
      <c r="O45" s="16">
        <v>9</v>
      </c>
      <c r="P45" s="17">
        <v>0.21428571428571427</v>
      </c>
      <c r="Q45" s="16">
        <v>10</v>
      </c>
      <c r="R45" s="17">
        <v>0.34482758620689657</v>
      </c>
      <c r="S45" s="16">
        <v>7</v>
      </c>
      <c r="T45" s="17">
        <v>0.15909090909090909</v>
      </c>
    </row>
    <row r="46" spans="2:20" x14ac:dyDescent="0.25">
      <c r="B46" s="15" t="s">
        <v>20</v>
      </c>
      <c r="C46" s="7">
        <v>5</v>
      </c>
      <c r="D46" s="8">
        <f t="shared" si="10"/>
        <v>0.14705882352941177</v>
      </c>
      <c r="E46" s="16">
        <v>10</v>
      </c>
      <c r="F46" s="17">
        <v>0.22222222222222221</v>
      </c>
      <c r="G46" s="16">
        <v>12</v>
      </c>
      <c r="H46" s="17">
        <v>0.22222222222222221</v>
      </c>
      <c r="I46" s="16">
        <v>4</v>
      </c>
      <c r="J46" s="17">
        <v>0.12121212121212122</v>
      </c>
      <c r="K46" s="16">
        <v>8</v>
      </c>
      <c r="L46" s="17">
        <v>0.25</v>
      </c>
      <c r="M46" s="16">
        <v>3</v>
      </c>
      <c r="N46" s="17">
        <v>9.6774193548387094E-2</v>
      </c>
      <c r="O46" s="16">
        <v>7</v>
      </c>
      <c r="P46" s="17">
        <v>0.16666666666666666</v>
      </c>
      <c r="Q46" s="16">
        <v>5</v>
      </c>
      <c r="R46" s="17">
        <v>0.17241379310344829</v>
      </c>
      <c r="S46" s="16">
        <v>5</v>
      </c>
      <c r="T46" s="17">
        <v>0.11363636363636363</v>
      </c>
    </row>
    <row r="47" spans="2:20" x14ac:dyDescent="0.25">
      <c r="B47" s="15" t="s">
        <v>21</v>
      </c>
      <c r="C47" s="7">
        <v>0</v>
      </c>
      <c r="D47" s="8">
        <f t="shared" si="10"/>
        <v>0</v>
      </c>
      <c r="E47" s="16">
        <v>4</v>
      </c>
      <c r="F47" s="17">
        <v>8.8888888888888892E-2</v>
      </c>
      <c r="G47" s="16">
        <v>1</v>
      </c>
      <c r="H47" s="17">
        <v>1.8518518518518517E-2</v>
      </c>
      <c r="I47" s="16">
        <v>0</v>
      </c>
      <c r="J47" s="17">
        <v>0</v>
      </c>
      <c r="K47" s="16">
        <v>2</v>
      </c>
      <c r="L47" s="17">
        <v>6.25E-2</v>
      </c>
      <c r="M47" s="16">
        <v>2</v>
      </c>
      <c r="N47" s="17">
        <v>6.4516129032258063E-2</v>
      </c>
      <c r="O47" s="16">
        <v>1</v>
      </c>
      <c r="P47" s="17">
        <v>2.3809523809523808E-2</v>
      </c>
      <c r="Q47" s="16">
        <v>0</v>
      </c>
      <c r="R47" s="17">
        <v>0</v>
      </c>
      <c r="S47" s="16">
        <v>1</v>
      </c>
      <c r="T47" s="17">
        <v>2.2727272727272728E-2</v>
      </c>
    </row>
    <row r="48" spans="2:20" x14ac:dyDescent="0.25">
      <c r="B48" s="15" t="s">
        <v>22</v>
      </c>
      <c r="C48" s="7">
        <v>0</v>
      </c>
      <c r="D48" s="8">
        <f t="shared" si="10"/>
        <v>0</v>
      </c>
      <c r="E48" s="16">
        <v>0</v>
      </c>
      <c r="F48" s="17">
        <v>0</v>
      </c>
      <c r="G48" s="16">
        <v>0</v>
      </c>
      <c r="H48" s="17">
        <v>0</v>
      </c>
      <c r="I48" s="16">
        <v>0</v>
      </c>
      <c r="J48" s="17">
        <v>0</v>
      </c>
      <c r="K48" s="16">
        <v>0</v>
      </c>
      <c r="L48" s="17">
        <v>0</v>
      </c>
      <c r="M48" s="16">
        <v>0</v>
      </c>
      <c r="N48" s="17">
        <v>0</v>
      </c>
      <c r="O48" s="16">
        <v>0</v>
      </c>
      <c r="P48" s="17">
        <v>0</v>
      </c>
      <c r="Q48" s="16">
        <v>0</v>
      </c>
      <c r="R48" s="17">
        <v>0</v>
      </c>
      <c r="S48" s="16">
        <v>0</v>
      </c>
      <c r="T48" s="17">
        <v>0</v>
      </c>
    </row>
    <row r="49" spans="2:20" x14ac:dyDescent="0.25">
      <c r="B49" s="15" t="s">
        <v>0</v>
      </c>
      <c r="C49" s="7">
        <v>0</v>
      </c>
      <c r="D49" s="8">
        <f t="shared" si="10"/>
        <v>0</v>
      </c>
      <c r="E49" s="16">
        <v>8</v>
      </c>
      <c r="F49" s="17">
        <v>0.17777777777777778</v>
      </c>
      <c r="G49" s="16">
        <v>4</v>
      </c>
      <c r="H49" s="17">
        <v>7.407407407407407E-2</v>
      </c>
      <c r="I49" s="16">
        <v>2</v>
      </c>
      <c r="J49" s="17">
        <v>6.0606060606060608E-2</v>
      </c>
      <c r="K49" s="16">
        <v>5</v>
      </c>
      <c r="L49" s="17">
        <v>0.15625</v>
      </c>
      <c r="M49" s="16">
        <v>4</v>
      </c>
      <c r="N49" s="17">
        <v>0.12903225806451613</v>
      </c>
      <c r="O49" s="16">
        <v>3</v>
      </c>
      <c r="P49" s="17">
        <v>7.1428571428571425E-2</v>
      </c>
      <c r="Q49" s="16">
        <v>1</v>
      </c>
      <c r="R49" s="17">
        <v>3.4482758620689655E-2</v>
      </c>
      <c r="S49" s="16">
        <v>6</v>
      </c>
      <c r="T49" s="17">
        <v>0.13636363636363635</v>
      </c>
    </row>
    <row r="50" spans="2:20" x14ac:dyDescent="0.25">
      <c r="B50" s="15" t="s">
        <v>1</v>
      </c>
      <c r="C50" s="7">
        <v>6</v>
      </c>
      <c r="D50" s="8">
        <f t="shared" si="10"/>
        <v>0.17647058823529413</v>
      </c>
      <c r="E50" s="16">
        <v>2</v>
      </c>
      <c r="F50" s="17">
        <v>4.4444444444444446E-2</v>
      </c>
      <c r="G50" s="16">
        <v>2</v>
      </c>
      <c r="H50" s="17">
        <v>3.7037037037037035E-2</v>
      </c>
      <c r="I50" s="16">
        <v>3</v>
      </c>
      <c r="J50" s="17">
        <v>9.0909090909090912E-2</v>
      </c>
      <c r="K50" s="16">
        <v>1</v>
      </c>
      <c r="L50" s="17">
        <v>3.125E-2</v>
      </c>
      <c r="M50" s="16">
        <v>1</v>
      </c>
      <c r="N50" s="17">
        <v>3.2258064516129031E-2</v>
      </c>
      <c r="O50" s="16">
        <v>4</v>
      </c>
      <c r="P50" s="17">
        <v>9.5238095238095233E-2</v>
      </c>
      <c r="Q50" s="16">
        <v>1</v>
      </c>
      <c r="R50" s="17">
        <v>3.4482758620689655E-2</v>
      </c>
      <c r="S50" s="16">
        <v>6</v>
      </c>
      <c r="T50" s="17">
        <v>0.13636363636363635</v>
      </c>
    </row>
    <row r="51" spans="2:20" x14ac:dyDescent="0.25">
      <c r="B51" s="15" t="s">
        <v>23</v>
      </c>
      <c r="C51" s="7">
        <v>1</v>
      </c>
      <c r="D51" s="8">
        <f t="shared" si="10"/>
        <v>2.9411764705882353E-2</v>
      </c>
      <c r="E51" s="16">
        <v>0</v>
      </c>
      <c r="F51" s="17">
        <v>0</v>
      </c>
      <c r="G51" s="16">
        <v>1</v>
      </c>
      <c r="H51" s="17">
        <v>1.8518518518518517E-2</v>
      </c>
      <c r="I51" s="16">
        <v>1</v>
      </c>
      <c r="J51" s="17">
        <v>3.0303030303030304E-2</v>
      </c>
      <c r="K51" s="16">
        <v>0</v>
      </c>
      <c r="L51" s="17">
        <v>0</v>
      </c>
      <c r="M51" s="16">
        <v>1</v>
      </c>
      <c r="N51" s="17">
        <v>3.2258064516129031E-2</v>
      </c>
      <c r="O51" s="16">
        <v>2</v>
      </c>
      <c r="P51" s="17">
        <v>4.7619047619047616E-2</v>
      </c>
      <c r="Q51" s="16">
        <v>1</v>
      </c>
      <c r="R51" s="17">
        <v>3.4482758620689655E-2</v>
      </c>
      <c r="S51" s="16">
        <v>0</v>
      </c>
      <c r="T51" s="17">
        <v>0</v>
      </c>
    </row>
    <row r="52" spans="2:20" x14ac:dyDescent="0.25">
      <c r="B52" s="15" t="s">
        <v>2</v>
      </c>
      <c r="C52" s="7">
        <v>2</v>
      </c>
      <c r="D52" s="8">
        <f t="shared" si="10"/>
        <v>5.8823529411764705E-2</v>
      </c>
      <c r="E52" s="16">
        <v>3</v>
      </c>
      <c r="F52" s="17">
        <v>6.6666666666666666E-2</v>
      </c>
      <c r="G52" s="16">
        <v>1</v>
      </c>
      <c r="H52" s="17">
        <v>1.8518518518518517E-2</v>
      </c>
      <c r="I52" s="16">
        <v>1</v>
      </c>
      <c r="J52" s="17">
        <v>3.0303030303030304E-2</v>
      </c>
      <c r="K52" s="16">
        <v>1</v>
      </c>
      <c r="L52" s="17">
        <v>3.125E-2</v>
      </c>
      <c r="M52" s="16">
        <v>0</v>
      </c>
      <c r="N52" s="17">
        <v>0</v>
      </c>
      <c r="O52" s="16">
        <v>2</v>
      </c>
      <c r="P52" s="17">
        <v>4.7619047619047616E-2</v>
      </c>
      <c r="Q52" s="16">
        <v>3</v>
      </c>
      <c r="R52" s="17">
        <v>0.10344827586206896</v>
      </c>
      <c r="S52" s="16">
        <v>0</v>
      </c>
      <c r="T52" s="17">
        <v>0</v>
      </c>
    </row>
    <row r="53" spans="2:20" x14ac:dyDescent="0.25">
      <c r="B53" s="15" t="s">
        <v>3</v>
      </c>
      <c r="C53" s="7">
        <v>11</v>
      </c>
      <c r="D53" s="8">
        <f t="shared" si="10"/>
        <v>0.3235294117647059</v>
      </c>
      <c r="E53" s="16">
        <v>7</v>
      </c>
      <c r="F53" s="17">
        <v>0.15555555555555556</v>
      </c>
      <c r="G53" s="16">
        <v>13</v>
      </c>
      <c r="H53" s="17">
        <v>0.24074074074074073</v>
      </c>
      <c r="I53" s="16">
        <v>8</v>
      </c>
      <c r="J53" s="17">
        <v>0.24242424242424243</v>
      </c>
      <c r="K53" s="16">
        <v>4</v>
      </c>
      <c r="L53" s="17">
        <v>0.125</v>
      </c>
      <c r="M53" s="16">
        <v>7</v>
      </c>
      <c r="N53" s="17">
        <v>0.22580645161290322</v>
      </c>
      <c r="O53" s="16">
        <v>11</v>
      </c>
      <c r="P53" s="17">
        <v>0.26190476190476192</v>
      </c>
      <c r="Q53" s="16">
        <v>7</v>
      </c>
      <c r="R53" s="17">
        <v>0.2413793103448276</v>
      </c>
      <c r="S53" s="16">
        <v>12</v>
      </c>
      <c r="T53" s="17">
        <v>0.27272727272727271</v>
      </c>
    </row>
    <row r="54" spans="2:20" x14ac:dyDescent="0.25">
      <c r="B54" s="15" t="s">
        <v>4</v>
      </c>
      <c r="C54" s="7">
        <v>2</v>
      </c>
      <c r="D54" s="8">
        <f t="shared" si="10"/>
        <v>5.8823529411764705E-2</v>
      </c>
      <c r="E54" s="16">
        <v>6</v>
      </c>
      <c r="F54" s="17">
        <v>0.13333333333333333</v>
      </c>
      <c r="G54" s="16">
        <v>8</v>
      </c>
      <c r="H54" s="17">
        <v>0.14814814814814814</v>
      </c>
      <c r="I54" s="16">
        <v>6</v>
      </c>
      <c r="J54" s="17">
        <v>0.18181818181818182</v>
      </c>
      <c r="K54" s="16">
        <v>3</v>
      </c>
      <c r="L54" s="17">
        <v>9.375E-2</v>
      </c>
      <c r="M54" s="16">
        <v>5</v>
      </c>
      <c r="N54" s="17">
        <v>0.16129032258064516</v>
      </c>
      <c r="O54" s="16">
        <v>1</v>
      </c>
      <c r="P54" s="17">
        <v>2.3809523809523808E-2</v>
      </c>
      <c r="Q54" s="16">
        <v>1</v>
      </c>
      <c r="R54" s="17">
        <v>3.4482758620689655E-2</v>
      </c>
      <c r="S54" s="16">
        <v>6</v>
      </c>
      <c r="T54" s="17">
        <v>0.13636363636363635</v>
      </c>
    </row>
    <row r="55" spans="2:20" x14ac:dyDescent="0.25">
      <c r="B55" s="4" t="s">
        <v>28</v>
      </c>
    </row>
    <row r="58" spans="2:20" x14ac:dyDescent="0.25">
      <c r="B58" s="1"/>
    </row>
  </sheetData>
  <mergeCells count="83">
    <mergeCell ref="M20:N20"/>
    <mergeCell ref="O20:P20"/>
    <mergeCell ref="Q20:R20"/>
    <mergeCell ref="S20:T20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C20:D20"/>
    <mergeCell ref="E20:F20"/>
    <mergeCell ref="G20:H20"/>
    <mergeCell ref="I20:J20"/>
    <mergeCell ref="K20:L20"/>
    <mergeCell ref="E12:F12"/>
    <mergeCell ref="E25:F25"/>
    <mergeCell ref="E35:F35"/>
    <mergeCell ref="E37:F37"/>
    <mergeCell ref="E39:F39"/>
    <mergeCell ref="C3:D3"/>
    <mergeCell ref="E3:F3"/>
    <mergeCell ref="G3:H3"/>
    <mergeCell ref="C12:D12"/>
    <mergeCell ref="B10:T11"/>
    <mergeCell ref="B13:T14"/>
    <mergeCell ref="Q39:R39"/>
    <mergeCell ref="S39:T39"/>
    <mergeCell ref="C39:D39"/>
    <mergeCell ref="G39:H39"/>
    <mergeCell ref="I39:J39"/>
    <mergeCell ref="K39:L39"/>
    <mergeCell ref="M39:N39"/>
    <mergeCell ref="O39:P39"/>
    <mergeCell ref="I3:J3"/>
    <mergeCell ref="K3:L3"/>
    <mergeCell ref="M3:N3"/>
    <mergeCell ref="O3:P3"/>
    <mergeCell ref="Q3:R3"/>
    <mergeCell ref="S3:T3"/>
    <mergeCell ref="S12:T12"/>
    <mergeCell ref="S25:T25"/>
    <mergeCell ref="C25:D25"/>
    <mergeCell ref="G25:H25"/>
    <mergeCell ref="I25:J25"/>
    <mergeCell ref="K25:L25"/>
    <mergeCell ref="M25:N25"/>
    <mergeCell ref="O25:P25"/>
    <mergeCell ref="Q25:R25"/>
    <mergeCell ref="Q12:R12"/>
    <mergeCell ref="G12:H12"/>
    <mergeCell ref="I12:J12"/>
    <mergeCell ref="K12:L12"/>
    <mergeCell ref="M12:N12"/>
    <mergeCell ref="O12:P12"/>
    <mergeCell ref="Q43:R43"/>
    <mergeCell ref="S43:T43"/>
    <mergeCell ref="C43:D43"/>
    <mergeCell ref="G43:H43"/>
    <mergeCell ref="I43:J43"/>
    <mergeCell ref="K43:L43"/>
    <mergeCell ref="M43:N43"/>
    <mergeCell ref="O43:P43"/>
    <mergeCell ref="E43:F43"/>
    <mergeCell ref="M37:N37"/>
    <mergeCell ref="O37:P37"/>
    <mergeCell ref="Q37:R37"/>
    <mergeCell ref="S37:T37"/>
    <mergeCell ref="C35:D35"/>
    <mergeCell ref="G35:H35"/>
    <mergeCell ref="I35:J35"/>
    <mergeCell ref="K35:L35"/>
    <mergeCell ref="M35:N35"/>
    <mergeCell ref="O35:P35"/>
    <mergeCell ref="Q35:R35"/>
    <mergeCell ref="S35:T35"/>
    <mergeCell ref="C37:D37"/>
    <mergeCell ref="G37:H37"/>
    <mergeCell ref="I37:J37"/>
    <mergeCell ref="K37:L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MPA Career Outcomes</vt:lpstr>
    </vt:vector>
  </TitlesOfParts>
  <Company>Suffolk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Henderson</dc:creator>
  <cp:lastModifiedBy>O'Rourke, Jacqueline</cp:lastModifiedBy>
  <dcterms:created xsi:type="dcterms:W3CDTF">2025-11-06T19:59:21Z</dcterms:created>
  <dcterms:modified xsi:type="dcterms:W3CDTF">2026-07-13T13:50:53Z</dcterms:modified>
</cp:coreProperties>
</file>